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тчет испол.сметы за 2012" sheetId="1" r:id="rId1"/>
    <sheet name="Отчет испол.сметы за 2013" sheetId="2" r:id="rId2"/>
  </sheets>
  <definedNames>
    <definedName name="_xlnm.Print_Area" localSheetId="1">'Отчет испол.сметы за 2013'!$A$1:$C$82</definedName>
  </definedNames>
  <calcPr fullCalcOnLoad="1"/>
</workbook>
</file>

<file path=xl/sharedStrings.xml><?xml version="1.0" encoding="utf-8"?>
<sst xmlns="http://schemas.openxmlformats.org/spreadsheetml/2006/main" count="243" uniqueCount="176">
  <si>
    <t>№ п/п</t>
  </si>
  <si>
    <t>Наименование статей</t>
  </si>
  <si>
    <t>Тыс. руб.</t>
  </si>
  <si>
    <t>Целевые взносы и поступления</t>
  </si>
  <si>
    <t>Горячее водоснабжение</t>
  </si>
  <si>
    <t>Холодное водоснабжение</t>
  </si>
  <si>
    <t>Водоотведение</t>
  </si>
  <si>
    <t>Вывоз твердых бытовых отходов и утилиз. мусора</t>
  </si>
  <si>
    <t xml:space="preserve">Обслуживание и содержание лифтов </t>
  </si>
  <si>
    <t>Капитальный ремонт</t>
  </si>
  <si>
    <t>Плата за найм (дог соц найма)</t>
  </si>
  <si>
    <t>Итого целевые взносы</t>
  </si>
  <si>
    <t>Текущий ремонт</t>
  </si>
  <si>
    <t xml:space="preserve">Всего доходов: </t>
  </si>
  <si>
    <t>I</t>
  </si>
  <si>
    <t>Содержание, технич. Обслуживание общедом-го имущества:</t>
  </si>
  <si>
    <t>Договор с ООО УК «Кров»  (авар./диспетчерское обслуживан)</t>
  </si>
  <si>
    <t>Договор с ООО МОА «Кондор»-охрана объектов</t>
  </si>
  <si>
    <t>Договор  на снятие показаний теплосчетчиков</t>
  </si>
  <si>
    <t xml:space="preserve">Договор с Банками на РКО и ведение банковсого расчетного счета </t>
  </si>
  <si>
    <t>Промывка системы отопления жилых домов</t>
  </si>
  <si>
    <t>Договор с ООО «Прима Телесеть Минусинск» - обсл.пожарн.сигнал.</t>
  </si>
  <si>
    <t>Материалы</t>
  </si>
  <si>
    <t>Служебные разъезды и Командировочные расходы</t>
  </si>
  <si>
    <t xml:space="preserve">ИТОГО раздел I </t>
  </si>
  <si>
    <t>II.</t>
  </si>
  <si>
    <t>Работы, выполняемые подрядным способом:</t>
  </si>
  <si>
    <t>- ремонт кровли ул. Ванеева 13, 15</t>
  </si>
  <si>
    <t xml:space="preserve">Работы по договорам: </t>
  </si>
  <si>
    <t>Транспорт.расходы, связан. с текущ. ремонтом, механизмы для транспортировки</t>
  </si>
  <si>
    <t xml:space="preserve">ИТОГО раздел II                                      </t>
  </si>
  <si>
    <t>Платные услуги (по утвержд. тарифам)</t>
  </si>
  <si>
    <t xml:space="preserve">                                                                             РАСХОДЫ:</t>
  </si>
  <si>
    <t xml:space="preserve">                                                   Доходы:</t>
  </si>
  <si>
    <t>по смете</t>
  </si>
  <si>
    <t>Начисл.</t>
  </si>
  <si>
    <t>Расход</t>
  </si>
  <si>
    <t>Фактич.</t>
  </si>
  <si>
    <t>расходы</t>
  </si>
  <si>
    <t>6а</t>
  </si>
  <si>
    <t>Резервный фонд - возвратный</t>
  </si>
  <si>
    <t xml:space="preserve">Налоги и отчисления </t>
  </si>
  <si>
    <t>Договор ОАО «Ростелеком» (услуги связи)</t>
  </si>
  <si>
    <t>III.</t>
  </si>
  <si>
    <t xml:space="preserve">Работы по содерж.ОДИ по разовым договорам </t>
  </si>
  <si>
    <t>Софинансиров.собственников на кап.ремонт лифтов (замена) 25% по ул.Абаканская, 41</t>
  </si>
  <si>
    <t xml:space="preserve">Центральное отопление </t>
  </si>
  <si>
    <t xml:space="preserve">                      - Текущий ремонт</t>
  </si>
  <si>
    <t>Заработная плата (тарифное  соглаш, штат. Расписание с рез.отпусков)</t>
  </si>
  <si>
    <t>Мероприятия по энергосбереж.-установка светильников с энерго-сберегающ. лампами</t>
  </si>
  <si>
    <r>
      <t xml:space="preserve">Договор с ООО «Элпром-Минусинск» </t>
    </r>
    <r>
      <rPr>
        <sz val="10"/>
        <rFont val="Times New Roman"/>
        <family val="1"/>
      </rPr>
      <t>- обслуж. ККМ, ежегодная замена ЭКЗЛ</t>
    </r>
  </si>
  <si>
    <t>Содержание, технич. обслужив и текущ. ремонт общедом-го имущества:</t>
  </si>
  <si>
    <t>Поступления по договорам с собственниками встроенных помещений, в т.ч. Аренда(В.5)</t>
  </si>
  <si>
    <t>Аренда  (Ванеева, 5)</t>
  </si>
  <si>
    <t>Заработная плата, резерв отпусков,налоги и отчисления</t>
  </si>
  <si>
    <t xml:space="preserve"> - косметический ремонт подъездов ул.Ванеева, 5; 17; Абаканская, 41.</t>
  </si>
  <si>
    <t xml:space="preserve"> - установка поручней Ванеева, 17; Абаканская, 41</t>
  </si>
  <si>
    <t xml:space="preserve"> - герметизация межпанельн.швов (по всем домам по необходимости-по заявкам)</t>
  </si>
  <si>
    <t>-  ремонт козырьков над балконамии</t>
  </si>
  <si>
    <t>-  замена тамбурных дверей (по всем домам)</t>
  </si>
  <si>
    <t>- ремонт входов и козырьков над подъездами (по всем домам)</t>
  </si>
  <si>
    <t>- ремонт системы отопления по Абаканская, 41</t>
  </si>
  <si>
    <t>- ремонт тамбуров (по всем домам)</t>
  </si>
  <si>
    <t>-  установка почтовых ящиков  по Ванеева, 5; 17; Абаканская, 41</t>
  </si>
  <si>
    <t>- утепление тамбуров по необходимости по Ванеева, 5; 17; Абаканская, 41</t>
  </si>
  <si>
    <t>- ремонт отмостки Ванеева, 11</t>
  </si>
  <si>
    <t xml:space="preserve">- ремонт выпусков ливневой канализации Ванеева, 11; 13; </t>
  </si>
  <si>
    <t>- ремонт приямков (по всем домам)</t>
  </si>
  <si>
    <t>5а</t>
  </si>
  <si>
    <t>5</t>
  </si>
  <si>
    <t>насел.факт.</t>
  </si>
  <si>
    <t>В том числе:  - Содержание общедомового имущества и управление</t>
  </si>
  <si>
    <r>
      <t>ОТЧЕТ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по исполнению сметы  за 2012 год.</t>
    </r>
  </si>
  <si>
    <r>
      <t>Договор с ООО «Красноярскэнергосбыт»-(</t>
    </r>
    <r>
      <rPr>
        <sz val="10"/>
        <rFont val="Times New Roman"/>
        <family val="1"/>
      </rPr>
      <t>начисл.и сбор платежей с жителей)</t>
    </r>
  </si>
  <si>
    <t>Договор с ЗАО ИЦ "Лифт Сервис"(экспертиза) и ООО"Аквасервис"(поверка ОДПУ)</t>
  </si>
  <si>
    <r>
      <t xml:space="preserve">Договор с ФГУ «Центр дезинфекции по Кр.кр.» </t>
    </r>
    <r>
      <rPr>
        <sz val="10"/>
        <rFont val="Times New Roman"/>
        <family val="1"/>
      </rPr>
      <t>(на дезинсекцию и дезинфекцию)</t>
    </r>
  </si>
  <si>
    <r>
      <t xml:space="preserve">Транспортные расходы </t>
    </r>
    <r>
      <rPr>
        <sz val="9"/>
        <rFont val="Times New Roman"/>
        <family val="1"/>
      </rPr>
      <t>(чистка подвалов, вывоз крупногабар.мусор,доставка материал.,резка труб)</t>
    </r>
  </si>
  <si>
    <t xml:space="preserve">Газоэлектросварочные работы на придомовой территории </t>
  </si>
  <si>
    <t>Материалы, спец.одежда, орг.техника, спец.инструмент</t>
  </si>
  <si>
    <r>
      <t xml:space="preserve">Приобретение основных средств,ПП, </t>
    </r>
    <r>
      <rPr>
        <sz val="10"/>
        <rFont val="Times New Roman"/>
        <family val="1"/>
      </rPr>
      <t>подписка метод.литеры., инструкции,журналы по ТБ</t>
    </r>
  </si>
  <si>
    <t xml:space="preserve">Содержание и ремонт оргтехники; сопровождение программ </t>
  </si>
  <si>
    <t>Канц.товары, бумага, скоросшив., бланки п/стола и бухг-е , ЗПО, конверты, абонентск.книжки, тех/паспорта,спр.с БТИ и Рег.палаты и др.</t>
  </si>
  <si>
    <r>
      <t xml:space="preserve">Прочие неучт. расходы </t>
    </r>
    <r>
      <rPr>
        <sz val="10"/>
        <rFont val="Times New Roman"/>
        <family val="1"/>
      </rPr>
      <t>( песок, земля,  гравий, налоги от раз.догов.,обрезка деревьев, полив, содер.тех/подвала,обучение персон.,гос.пошл.в суд,свароч.работы на ОДИ  по догов.подряда)</t>
    </r>
  </si>
  <si>
    <t>- ремонт электросетей и  электро/оборудования в ж/домах</t>
  </si>
  <si>
    <t>- ремонт теплотехнич.оборудов.,работы в элев.узлах жилых домов,работы по теплоизол.труб</t>
  </si>
  <si>
    <t>Прочие неучтенные расходы (состав.смет на ремонт, налоги с догов.подряда физ.лиц и др.)</t>
  </si>
  <si>
    <t>Работы по капитальному ремонту электросетей (по статье целевых поступлений)</t>
  </si>
  <si>
    <t xml:space="preserve">Всего (раздел I +раздел II)  </t>
  </si>
  <si>
    <t>IV.</t>
  </si>
  <si>
    <t>Произведено гашение кредита по софинансиров.на кап.ремонт лифтов</t>
  </si>
  <si>
    <t>Изготовление и монтаж малых форм,обустр.спорт.площадки и прид.трритории.,дет. домики</t>
  </si>
  <si>
    <t>получ.,оплач</t>
  </si>
  <si>
    <t>Запланир.</t>
  </si>
  <si>
    <t xml:space="preserve">                                                   </t>
  </si>
  <si>
    <t>Всего расходы и расчеты по предъявлен. к оплате счетам за ком.услуги</t>
  </si>
  <si>
    <t>1</t>
  </si>
  <si>
    <t>2</t>
  </si>
  <si>
    <t xml:space="preserve">3 </t>
  </si>
  <si>
    <t>Софинансирование собственников 25% по кап.ремонту(замена) лифтов</t>
  </si>
  <si>
    <t>Центральное отопление</t>
  </si>
  <si>
    <t xml:space="preserve">Резервный фонд (возвратный) </t>
  </si>
  <si>
    <t xml:space="preserve">                                                                                         ДОХОДЫ</t>
  </si>
  <si>
    <t>Содержание, управление и текущий ремонт общедомового имущества:</t>
  </si>
  <si>
    <t>В том числе:    - Содержание общедомового имущества</t>
  </si>
  <si>
    <t xml:space="preserve">                        - Управление жилым фондом</t>
  </si>
  <si>
    <t xml:space="preserve">                        - Текущий ремонт</t>
  </si>
  <si>
    <t>Поступления по договорам с собствен. встроенных помещений</t>
  </si>
  <si>
    <t>Аренда</t>
  </si>
  <si>
    <t xml:space="preserve">                                                                                                     РАСХОДЫ:</t>
  </si>
  <si>
    <t>Содержание, технич. обслуживание, ремонт общедом-го имущества:</t>
  </si>
  <si>
    <t>Содержание, технич. обслуживание общедом-го имущества:</t>
  </si>
  <si>
    <t>Заработная плата (тарифное  соглаш, штат. расписание)</t>
  </si>
  <si>
    <t>Резерв отпускных (13%) и замещение в отпусках</t>
  </si>
  <si>
    <t>3</t>
  </si>
  <si>
    <t xml:space="preserve">Отчисления на зарплату (20,2%) </t>
  </si>
  <si>
    <t>4</t>
  </si>
  <si>
    <t>Договор ОАО «Лифтремонт» (техническое обслуживание лифтов)</t>
  </si>
  <si>
    <t>6</t>
  </si>
  <si>
    <t>Договор ОАО «Сибирьтелеком» (услуги связи)</t>
  </si>
  <si>
    <t>7</t>
  </si>
  <si>
    <t>8</t>
  </si>
  <si>
    <t>Договор с ООО «Красноярскэнергосбыт» (начисление и сбор платежей  с жителей домов)</t>
  </si>
  <si>
    <t>9</t>
  </si>
  <si>
    <t>10</t>
  </si>
  <si>
    <t>Договор с ЗАО ИЦ «Лифт Сервис» (на экспертизу)</t>
  </si>
  <si>
    <t>11</t>
  </si>
  <si>
    <t>Договор с ООО «Сана-Дез» на дезинсекцию и дезинфекцию</t>
  </si>
  <si>
    <t>12</t>
  </si>
  <si>
    <t>Договор с ООО «Элпром-Минусинск» - обслуж.ККМ,замена ЭКЗЛ</t>
  </si>
  <si>
    <t>13</t>
  </si>
  <si>
    <t>Договор с ООО «Аквасервис» (поверка ОДПУ)</t>
  </si>
  <si>
    <t>14</t>
  </si>
  <si>
    <t>Договор с Минусинский МО ФБУ "Красноярский ЦСМ" (поверка монометров, термометров)</t>
  </si>
  <si>
    <t>15</t>
  </si>
  <si>
    <t>16</t>
  </si>
  <si>
    <t>17</t>
  </si>
  <si>
    <t>18</t>
  </si>
  <si>
    <t>19</t>
  </si>
  <si>
    <t>Транспорт. Расходы (вывоз мусора, чистка подвалов, крупногабар.мусор)</t>
  </si>
  <si>
    <t>20</t>
  </si>
  <si>
    <t>Газоэлектросварочные работы на придом.территории ж/домов</t>
  </si>
  <si>
    <t>21</t>
  </si>
  <si>
    <t>Материалы,спец.одежда, инструмент</t>
  </si>
  <si>
    <t>22</t>
  </si>
  <si>
    <t>Приобретение основн. средств, ПО, подписка метод. литерат., инструкт.материалов и др.</t>
  </si>
  <si>
    <t>23</t>
  </si>
  <si>
    <t>Содержание и ремонт оргтехники и обслуживание и сопровождение ПО</t>
  </si>
  <si>
    <t>24</t>
  </si>
  <si>
    <t>25</t>
  </si>
  <si>
    <t xml:space="preserve">Канц.товары, бумага, скоросшив., бланки п/стола и бухгалт., ЗПО, конверты,  журналы по ТБ, абон.книжки, тех.паспорта  </t>
  </si>
  <si>
    <t>26</t>
  </si>
  <si>
    <t xml:space="preserve"> Прочие неучтен. расходы (песок, земля,гравий, налоги, малые формы, услуги разных организ, семена, рассада, полив, содер.  тех/подвал, диспетч.,обрезка деревьев.,обучение персонала, гос.пошлина  в суд, сварочные работы на ОДИ и др.)</t>
  </si>
  <si>
    <t>Текущий и капитальный ремонт</t>
  </si>
  <si>
    <t>Заработная плата</t>
  </si>
  <si>
    <t>Резерв отпускных (13%)</t>
  </si>
  <si>
    <t>Отчисления на зарплату (20,2%)</t>
  </si>
  <si>
    <t xml:space="preserve">        -ремонт подъездов ул. Ванеева 11, 13, 15</t>
  </si>
  <si>
    <t xml:space="preserve">        -ремонт кровли ул. Ванеева 5, 7, 17, ул.Абаканская, 41</t>
  </si>
  <si>
    <t>Работы по договорам:</t>
  </si>
  <si>
    <t xml:space="preserve">        -герметизация межпанельных швов (по всем домам по необходимости) </t>
  </si>
  <si>
    <t xml:space="preserve">        -ремонт козырьков над балконами (по всем домам по необходимости)</t>
  </si>
  <si>
    <t xml:space="preserve">        -установка почтовых ящиков по ул. Ванеева 7, 11, 13, 15</t>
  </si>
  <si>
    <t xml:space="preserve">        -замена тамбурных дверей по ул. Ванеева 7, 11, 13, 15</t>
  </si>
  <si>
    <t xml:space="preserve">        -ремонт отмостки Ванеева, 5, 7</t>
  </si>
  <si>
    <t xml:space="preserve">        -покупка и установка антимагнитных пломб </t>
  </si>
  <si>
    <t xml:space="preserve">        -ремонт системы теплоснабжения по ул. Абаканская, 41</t>
  </si>
  <si>
    <t xml:space="preserve">        -ремонт системы электроснабжения в жилых домах по ул. Ванеева, 13, 17</t>
  </si>
  <si>
    <t xml:space="preserve">        -утепление тамбуров по ул. Ванеева 7, 11, 13, 15</t>
  </si>
  <si>
    <t xml:space="preserve">        -ремонт выпусков ливневой канализации (по всем домам)</t>
  </si>
  <si>
    <t xml:space="preserve">        -ремонт приямков (по всем домам)</t>
  </si>
  <si>
    <t>Транспорт.расходы, связанные с текущ. ремонтом, механизмы для транспортировки</t>
  </si>
  <si>
    <t>Сварочные работы по договорам гражданско-правового порядка</t>
  </si>
  <si>
    <t xml:space="preserve">Прочие неучтенные расходы </t>
  </si>
  <si>
    <t xml:space="preserve">ИТОГО раздел II                                       </t>
  </si>
  <si>
    <r>
      <t>ОТЧЕТ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по исполнению сметы  за 2013 год.</t>
    </r>
  </si>
  <si>
    <r>
      <t xml:space="preserve">Договор МУП г.Минусинска «Минусинскще городское хозяйство» </t>
    </r>
    <r>
      <rPr>
        <sz val="11"/>
        <rFont val="Times New Roman"/>
        <family val="1"/>
      </rPr>
      <t>(вывоз твердых бытовых отходов)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</si>
</sst>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4"/>
      <name val="Times New Roman"/>
      <family val="1"/>
    </font>
    <font>
      <sz val="11"/>
      <color indexed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184" fontId="5" fillId="0" borderId="1" xfId="0" applyNumberFormat="1" applyFont="1" applyBorder="1" applyAlignment="1">
      <alignment horizontal="center" wrapText="1"/>
    </xf>
    <xf numFmtId="184" fontId="9" fillId="0" borderId="1" xfId="0" applyNumberFormat="1" applyFont="1" applyBorder="1" applyAlignment="1">
      <alignment horizontal="center" wrapText="1"/>
    </xf>
    <xf numFmtId="184" fontId="6" fillId="2" borderId="1" xfId="0" applyNumberFormat="1" applyFont="1" applyFill="1" applyBorder="1" applyAlignment="1">
      <alignment horizontal="center" wrapText="1"/>
    </xf>
    <xf numFmtId="184" fontId="5" fillId="0" borderId="4" xfId="0" applyNumberFormat="1" applyFont="1" applyBorder="1" applyAlignment="1">
      <alignment horizontal="center" wrapText="1"/>
    </xf>
    <xf numFmtId="184" fontId="5" fillId="0" borderId="4" xfId="0" applyNumberFormat="1" applyFont="1" applyFill="1" applyBorder="1" applyAlignment="1">
      <alignment horizontal="center" wrapText="1"/>
    </xf>
    <xf numFmtId="184" fontId="9" fillId="0" borderId="4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5" fillId="0" borderId="0" xfId="0" applyNumberFormat="1" applyFont="1" applyBorder="1" applyAlignment="1">
      <alignment horizontal="center" wrapText="1"/>
    </xf>
    <xf numFmtId="184" fontId="0" fillId="0" borderId="0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0" xfId="0" applyFill="1" applyAlignment="1">
      <alignment/>
    </xf>
    <xf numFmtId="49" fontId="4" fillId="0" borderId="1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184" fontId="8" fillId="3" borderId="1" xfId="0" applyNumberFormat="1" applyFont="1" applyFill="1" applyBorder="1" applyAlignment="1">
      <alignment horizontal="center" wrapText="1"/>
    </xf>
    <xf numFmtId="184" fontId="8" fillId="3" borderId="4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top" wrapText="1"/>
    </xf>
    <xf numFmtId="184" fontId="6" fillId="3" borderId="1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84" fontId="6" fillId="3" borderId="3" xfId="0" applyNumberFormat="1" applyFont="1" applyFill="1" applyBorder="1" applyAlignment="1">
      <alignment horizontal="center" wrapText="1"/>
    </xf>
    <xf numFmtId="184" fontId="5" fillId="0" borderId="3" xfId="0" applyNumberFormat="1" applyFont="1" applyBorder="1" applyAlignment="1">
      <alignment horizontal="center" wrapText="1"/>
    </xf>
    <xf numFmtId="0" fontId="15" fillId="0" borderId="1" xfId="0" applyFont="1" applyFill="1" applyBorder="1" applyAlignment="1">
      <alignment vertical="top" wrapText="1"/>
    </xf>
    <xf numFmtId="184" fontId="5" fillId="0" borderId="1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84" fontId="8" fillId="3" borderId="6" xfId="0" applyNumberFormat="1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16" fillId="0" borderId="7" xfId="0" applyFont="1" applyBorder="1" applyAlignment="1">
      <alignment/>
    </xf>
    <xf numFmtId="0" fontId="0" fillId="3" borderId="7" xfId="0" applyFill="1" applyBorder="1" applyAlignment="1">
      <alignment/>
    </xf>
    <xf numFmtId="184" fontId="17" fillId="0" borderId="7" xfId="0" applyNumberFormat="1" applyFont="1" applyBorder="1" applyAlignment="1">
      <alignment/>
    </xf>
    <xf numFmtId="184" fontId="12" fillId="3" borderId="7" xfId="0" applyNumberFormat="1" applyFont="1" applyFill="1" applyBorder="1" applyAlignment="1">
      <alignment horizontal="center"/>
    </xf>
    <xf numFmtId="184" fontId="5" fillId="0" borderId="3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184" fontId="6" fillId="5" borderId="1" xfId="0" applyNumberFormat="1" applyFont="1" applyFill="1" applyBorder="1" applyAlignment="1">
      <alignment horizontal="center" wrapText="1"/>
    </xf>
    <xf numFmtId="184" fontId="6" fillId="5" borderId="3" xfId="0" applyNumberFormat="1" applyFont="1" applyFill="1" applyBorder="1" applyAlignment="1">
      <alignment horizontal="center" wrapText="1"/>
    </xf>
    <xf numFmtId="184" fontId="9" fillId="0" borderId="1" xfId="0" applyNumberFormat="1" applyFont="1" applyFill="1" applyBorder="1" applyAlignment="1">
      <alignment horizontal="center" wrapText="1"/>
    </xf>
    <xf numFmtId="184" fontId="9" fillId="0" borderId="4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vertical="top" wrapText="1"/>
    </xf>
    <xf numFmtId="184" fontId="8" fillId="0" borderId="6" xfId="0" applyNumberFormat="1" applyFont="1" applyFill="1" applyBorder="1" applyAlignment="1">
      <alignment horizontal="center" wrapText="1"/>
    </xf>
    <xf numFmtId="0" fontId="16" fillId="0" borderId="7" xfId="0" applyFont="1" applyFill="1" applyBorder="1" applyAlignment="1">
      <alignment/>
    </xf>
    <xf numFmtId="0" fontId="18" fillId="0" borderId="7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184" fontId="0" fillId="0" borderId="0" xfId="0" applyNumberFormat="1" applyFill="1" applyAlignment="1">
      <alignment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9" fillId="0" borderId="1" xfId="0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vertical="top" wrapText="1"/>
    </xf>
    <xf numFmtId="4" fontId="20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" fontId="19" fillId="2" borderId="1" xfId="0" applyNumberFormat="1" applyFont="1" applyFill="1" applyBorder="1" applyAlignment="1">
      <alignment horizontal="center" wrapText="1"/>
    </xf>
    <xf numFmtId="4" fontId="19" fillId="2" borderId="4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1" fillId="0" borderId="12" xfId="0" applyFont="1" applyBorder="1" applyAlignment="1">
      <alignment vertical="top" wrapText="1"/>
    </xf>
    <xf numFmtId="184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184" fontId="19" fillId="0" borderId="1" xfId="0" applyNumberFormat="1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1" xfId="0" applyFont="1" applyBorder="1" applyAlignment="1">
      <alignment vertical="top" wrapText="1"/>
    </xf>
    <xf numFmtId="4" fontId="0" fillId="0" borderId="0" xfId="0" applyNumberFormat="1" applyAlignment="1">
      <alignment/>
    </xf>
    <xf numFmtId="184" fontId="20" fillId="0" borderId="1" xfId="0" applyNumberFormat="1" applyFont="1" applyBorder="1" applyAlignment="1">
      <alignment horizontal="center" wrapText="1"/>
    </xf>
    <xf numFmtId="184" fontId="2" fillId="2" borderId="1" xfId="0" applyNumberFormat="1" applyFont="1" applyFill="1" applyBorder="1" applyAlignment="1">
      <alignment horizontal="center" wrapText="1"/>
    </xf>
    <xf numFmtId="0" fontId="13" fillId="6" borderId="14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B78" sqref="B78"/>
    </sheetView>
  </sheetViews>
  <sheetFormatPr defaultColWidth="9.140625" defaultRowHeight="12.75"/>
  <cols>
    <col min="1" max="1" width="3.57421875" style="0" customWidth="1"/>
    <col min="2" max="2" width="77.00390625" style="0" customWidth="1"/>
    <col min="3" max="3" width="9.8515625" style="0" customWidth="1"/>
    <col min="4" max="4" width="11.140625" style="0" customWidth="1"/>
    <col min="6" max="6" width="9.140625" style="30" customWidth="1"/>
  </cols>
  <sheetData>
    <row r="1" spans="1:4" ht="19.5" thickBot="1">
      <c r="A1" s="100" t="s">
        <v>72</v>
      </c>
      <c r="B1" s="101"/>
      <c r="C1" s="101"/>
      <c r="D1" s="101"/>
    </row>
    <row r="2" spans="1:4" ht="11.25" customHeight="1">
      <c r="A2" s="102" t="s">
        <v>0</v>
      </c>
      <c r="B2" s="102" t="s">
        <v>1</v>
      </c>
      <c r="C2" s="26" t="s">
        <v>92</v>
      </c>
      <c r="D2" s="50" t="s">
        <v>35</v>
      </c>
    </row>
    <row r="3" spans="1:4" ht="13.5" customHeight="1" thickBot="1">
      <c r="A3" s="103"/>
      <c r="B3" s="103"/>
      <c r="C3" s="27" t="s">
        <v>34</v>
      </c>
      <c r="D3" s="51" t="s">
        <v>70</v>
      </c>
    </row>
    <row r="4" spans="1:4" ht="14.25" customHeight="1" thickBot="1">
      <c r="A4" s="7"/>
      <c r="B4" s="9" t="s">
        <v>3</v>
      </c>
      <c r="C4" s="8" t="s">
        <v>2</v>
      </c>
      <c r="D4" s="37" t="s">
        <v>2</v>
      </c>
    </row>
    <row r="5" spans="1:4" ht="15.75" customHeight="1" thickBot="1">
      <c r="A5" s="10">
        <v>1</v>
      </c>
      <c r="B5" s="2" t="s">
        <v>4</v>
      </c>
      <c r="C5" s="41">
        <v>1938.6</v>
      </c>
      <c r="D5" s="49">
        <v>1218.7</v>
      </c>
    </row>
    <row r="6" spans="1:4" ht="15.75" customHeight="1" thickBot="1">
      <c r="A6" s="10">
        <v>2</v>
      </c>
      <c r="B6" s="2" t="s">
        <v>5</v>
      </c>
      <c r="C6" s="41">
        <v>975.5</v>
      </c>
      <c r="D6" s="49">
        <v>871.4</v>
      </c>
    </row>
    <row r="7" spans="1:4" ht="15.75" customHeight="1" thickBot="1">
      <c r="A7" s="10">
        <v>3</v>
      </c>
      <c r="B7" s="2" t="s">
        <v>6</v>
      </c>
      <c r="C7" s="41">
        <v>1605.6</v>
      </c>
      <c r="D7" s="49">
        <v>1256.4</v>
      </c>
    </row>
    <row r="8" spans="1:4" ht="15.75" customHeight="1" thickBot="1">
      <c r="A8" s="10">
        <v>4</v>
      </c>
      <c r="B8" s="2" t="s">
        <v>7</v>
      </c>
      <c r="C8" s="41">
        <v>373.1</v>
      </c>
      <c r="D8" s="49">
        <v>388.9</v>
      </c>
    </row>
    <row r="9" spans="1:4" ht="15.75" customHeight="1" thickBot="1">
      <c r="A9" s="10">
        <v>5</v>
      </c>
      <c r="B9" s="2" t="s">
        <v>8</v>
      </c>
      <c r="C9" s="41">
        <v>586.3</v>
      </c>
      <c r="D9" s="49">
        <v>655.8</v>
      </c>
    </row>
    <row r="10" spans="1:4" ht="15.75" customHeight="1" thickBot="1">
      <c r="A10" s="10">
        <v>6</v>
      </c>
      <c r="B10" s="2" t="s">
        <v>9</v>
      </c>
      <c r="C10" s="41">
        <v>615.4</v>
      </c>
      <c r="D10" s="49">
        <v>587.5</v>
      </c>
    </row>
    <row r="11" spans="1:4" ht="15.75" customHeight="1" thickBot="1">
      <c r="A11" s="10" t="s">
        <v>39</v>
      </c>
      <c r="B11" s="5" t="s">
        <v>45</v>
      </c>
      <c r="C11" s="41">
        <v>184.4</v>
      </c>
      <c r="D11" s="49">
        <v>182.3</v>
      </c>
    </row>
    <row r="12" spans="1:5" ht="15" customHeight="1" thickBot="1">
      <c r="A12" s="10">
        <v>7</v>
      </c>
      <c r="B12" s="2" t="s">
        <v>46</v>
      </c>
      <c r="C12" s="41">
        <v>7509.2</v>
      </c>
      <c r="D12" s="49">
        <v>7131.2</v>
      </c>
      <c r="E12" s="30"/>
    </row>
    <row r="13" spans="1:5" ht="15.75" customHeight="1" thickBot="1">
      <c r="A13" s="10">
        <v>8</v>
      </c>
      <c r="B13" s="2" t="s">
        <v>40</v>
      </c>
      <c r="C13" s="41"/>
      <c r="D13" s="49">
        <v>-63</v>
      </c>
      <c r="E13" s="30"/>
    </row>
    <row r="14" spans="1:5" ht="15.75" customHeight="1" thickBot="1">
      <c r="A14" s="10">
        <v>9</v>
      </c>
      <c r="B14" s="2" t="s">
        <v>10</v>
      </c>
      <c r="C14" s="41">
        <v>12</v>
      </c>
      <c r="D14" s="49">
        <v>10.1</v>
      </c>
      <c r="E14" s="30"/>
    </row>
    <row r="15" spans="1:5" ht="15.75" customHeight="1" thickBot="1">
      <c r="A15" s="10"/>
      <c r="B15" s="3" t="s">
        <v>11</v>
      </c>
      <c r="C15" s="55">
        <f>SUM(C5:C14)</f>
        <v>13800.099999999999</v>
      </c>
      <c r="D15" s="56">
        <f>SUM(D5:D14)</f>
        <v>12239.300000000001</v>
      </c>
      <c r="E15" s="30"/>
    </row>
    <row r="16" spans="1:5" ht="14.25" customHeight="1" thickBot="1">
      <c r="A16" s="10"/>
      <c r="B16" s="3" t="s">
        <v>93</v>
      </c>
      <c r="C16" s="14"/>
      <c r="D16" s="39"/>
      <c r="E16" s="30"/>
    </row>
    <row r="17" spans="1:5" ht="14.25" customHeight="1" thickBot="1">
      <c r="A17" s="10"/>
      <c r="B17" s="54" t="s">
        <v>33</v>
      </c>
      <c r="C17" s="52" t="s">
        <v>92</v>
      </c>
      <c r="D17" s="52" t="s">
        <v>37</v>
      </c>
      <c r="E17" s="30"/>
    </row>
    <row r="18" spans="1:5" ht="14.25" customHeight="1" thickBot="1">
      <c r="A18" s="10"/>
      <c r="B18" s="3"/>
      <c r="C18" s="53" t="s">
        <v>34</v>
      </c>
      <c r="D18" s="53" t="s">
        <v>91</v>
      </c>
      <c r="E18" s="30"/>
    </row>
    <row r="19" spans="1:5" ht="15.75" customHeight="1" thickBot="1">
      <c r="A19" s="10">
        <v>1</v>
      </c>
      <c r="B19" s="2" t="s">
        <v>71</v>
      </c>
      <c r="C19" s="41">
        <v>2798.7</v>
      </c>
      <c r="D19" s="49">
        <v>2548.5</v>
      </c>
      <c r="E19" s="30"/>
    </row>
    <row r="20" spans="1:5" ht="15.75" customHeight="1" thickBot="1">
      <c r="A20" s="10"/>
      <c r="B20" s="2" t="s">
        <v>47</v>
      </c>
      <c r="C20" s="41">
        <v>2055.1</v>
      </c>
      <c r="D20" s="49">
        <v>1953.2</v>
      </c>
      <c r="E20" s="30"/>
    </row>
    <row r="21" spans="1:5" ht="15.75" customHeight="1" thickBot="1">
      <c r="A21" s="10">
        <v>2</v>
      </c>
      <c r="B21" s="63" t="s">
        <v>52</v>
      </c>
      <c r="C21" s="41">
        <v>568.2</v>
      </c>
      <c r="D21" s="49">
        <v>587.7</v>
      </c>
      <c r="E21" s="30"/>
    </row>
    <row r="22" spans="1:4" ht="15.75" customHeight="1" thickBot="1">
      <c r="A22" s="10">
        <v>3</v>
      </c>
      <c r="B22" s="2" t="s">
        <v>31</v>
      </c>
      <c r="C22" s="41">
        <v>106.2</v>
      </c>
      <c r="D22" s="49">
        <v>114.1</v>
      </c>
    </row>
    <row r="23" spans="1:4" ht="15.75" customHeight="1" thickBot="1">
      <c r="A23" s="10">
        <v>4</v>
      </c>
      <c r="B23" s="2" t="s">
        <v>53</v>
      </c>
      <c r="C23" s="41"/>
      <c r="D23" s="49">
        <v>108</v>
      </c>
    </row>
    <row r="24" spans="1:4" ht="15.75" customHeight="1" thickBot="1">
      <c r="A24" s="10"/>
      <c r="B24" s="54" t="s">
        <v>13</v>
      </c>
      <c r="C24" s="36">
        <f>SUM(C19:C23)</f>
        <v>5528.199999999999</v>
      </c>
      <c r="D24" s="38">
        <f>SUM(D19:D23)</f>
        <v>5311.5</v>
      </c>
    </row>
    <row r="25" spans="1:4" ht="14.25" customHeight="1" thickBot="1">
      <c r="A25" s="1" t="s">
        <v>32</v>
      </c>
      <c r="B25" s="25"/>
      <c r="C25" s="25"/>
      <c r="D25" s="25"/>
    </row>
    <row r="26" spans="1:6" ht="12" customHeight="1">
      <c r="A26" s="102" t="s">
        <v>0</v>
      </c>
      <c r="B26" s="102" t="s">
        <v>1</v>
      </c>
      <c r="C26" s="6" t="s">
        <v>36</v>
      </c>
      <c r="D26" s="6" t="s">
        <v>37</v>
      </c>
      <c r="F26" s="64"/>
    </row>
    <row r="27" spans="1:4" ht="13.5" customHeight="1" thickBot="1">
      <c r="A27" s="103"/>
      <c r="B27" s="103"/>
      <c r="C27" s="8" t="s">
        <v>34</v>
      </c>
      <c r="D27" s="8" t="s">
        <v>38</v>
      </c>
    </row>
    <row r="28" spans="1:4" ht="14.25" customHeight="1" thickBot="1">
      <c r="A28" s="7"/>
      <c r="B28" s="29" t="s">
        <v>51</v>
      </c>
      <c r="C28" s="11"/>
      <c r="D28" s="11"/>
    </row>
    <row r="29" spans="1:4" ht="14.25" customHeight="1" thickBot="1">
      <c r="A29" s="7" t="s">
        <v>14</v>
      </c>
      <c r="B29" s="4" t="s">
        <v>15</v>
      </c>
      <c r="C29" s="8" t="s">
        <v>2</v>
      </c>
      <c r="D29" s="8" t="s">
        <v>2</v>
      </c>
    </row>
    <row r="30" spans="1:4" ht="15" customHeight="1" thickBot="1">
      <c r="A30" s="10">
        <v>1</v>
      </c>
      <c r="B30" s="2" t="s">
        <v>48</v>
      </c>
      <c r="C30" s="41">
        <v>2222</v>
      </c>
      <c r="D30" s="17">
        <v>2180.1</v>
      </c>
    </row>
    <row r="31" spans="1:4" ht="14.25" customHeight="1" thickBot="1">
      <c r="A31" s="10">
        <v>2</v>
      </c>
      <c r="B31" s="2" t="s">
        <v>41</v>
      </c>
      <c r="C31" s="41">
        <v>671</v>
      </c>
      <c r="D31" s="14">
        <v>429.2</v>
      </c>
    </row>
    <row r="32" spans="1:4" ht="15" customHeight="1" thickBot="1">
      <c r="A32" s="10">
        <v>3</v>
      </c>
      <c r="B32" s="2" t="s">
        <v>42</v>
      </c>
      <c r="C32" s="41">
        <v>19.8</v>
      </c>
      <c r="D32" s="14">
        <v>21.9</v>
      </c>
    </row>
    <row r="33" spans="1:4" ht="15" customHeight="1" thickBot="1">
      <c r="A33" s="10">
        <v>4</v>
      </c>
      <c r="B33" s="2" t="s">
        <v>16</v>
      </c>
      <c r="C33" s="41">
        <v>111.4</v>
      </c>
      <c r="D33" s="14">
        <v>111.4</v>
      </c>
    </row>
    <row r="34" spans="1:4" ht="15" customHeight="1" thickBot="1">
      <c r="A34" s="10">
        <v>5</v>
      </c>
      <c r="B34" s="2" t="s">
        <v>73</v>
      </c>
      <c r="C34" s="41">
        <v>39.7</v>
      </c>
      <c r="D34" s="14">
        <v>38.1</v>
      </c>
    </row>
    <row r="35" spans="1:4" ht="15" customHeight="1" thickBot="1">
      <c r="A35" s="10" t="s">
        <v>68</v>
      </c>
      <c r="B35" s="5" t="s">
        <v>49</v>
      </c>
      <c r="C35" s="41">
        <v>99.7</v>
      </c>
      <c r="D35" s="14">
        <v>81.4</v>
      </c>
    </row>
    <row r="36" spans="1:4" ht="15" customHeight="1" thickBot="1">
      <c r="A36" s="10">
        <v>6</v>
      </c>
      <c r="B36" s="2" t="s">
        <v>17</v>
      </c>
      <c r="C36" s="41">
        <v>18</v>
      </c>
      <c r="D36" s="14">
        <v>17.5</v>
      </c>
    </row>
    <row r="37" spans="1:4" ht="15" customHeight="1" thickBot="1">
      <c r="A37" s="10">
        <v>7</v>
      </c>
      <c r="B37" s="5" t="s">
        <v>74</v>
      </c>
      <c r="C37" s="41">
        <v>37</v>
      </c>
      <c r="D37" s="14">
        <v>38</v>
      </c>
    </row>
    <row r="38" spans="1:4" ht="15" customHeight="1" thickBot="1">
      <c r="A38" s="10">
        <v>8</v>
      </c>
      <c r="B38" s="2" t="s">
        <v>75</v>
      </c>
      <c r="C38" s="41">
        <v>24</v>
      </c>
      <c r="D38" s="14">
        <v>16.7</v>
      </c>
    </row>
    <row r="39" spans="1:4" ht="15" customHeight="1" thickBot="1">
      <c r="A39" s="10">
        <v>9</v>
      </c>
      <c r="B39" s="2" t="s">
        <v>50</v>
      </c>
      <c r="C39" s="41">
        <v>22.6</v>
      </c>
      <c r="D39" s="14">
        <v>13.1</v>
      </c>
    </row>
    <row r="40" spans="1:4" ht="15" customHeight="1" thickBot="1">
      <c r="A40" s="10">
        <v>10</v>
      </c>
      <c r="B40" s="2" t="s">
        <v>18</v>
      </c>
      <c r="C40" s="41">
        <v>16</v>
      </c>
      <c r="D40" s="14">
        <v>16</v>
      </c>
    </row>
    <row r="41" spans="1:4" ht="15" customHeight="1" thickBot="1">
      <c r="A41" s="10">
        <v>11</v>
      </c>
      <c r="B41" s="2" t="s">
        <v>19</v>
      </c>
      <c r="C41" s="41">
        <v>9.7</v>
      </c>
      <c r="D41" s="14">
        <v>9.6</v>
      </c>
    </row>
    <row r="42" spans="1:4" ht="15" customHeight="1" thickBot="1">
      <c r="A42" s="10">
        <v>12</v>
      </c>
      <c r="B42" s="2" t="s">
        <v>20</v>
      </c>
      <c r="C42" s="41">
        <v>12.1</v>
      </c>
      <c r="D42" s="14">
        <v>9.8</v>
      </c>
    </row>
    <row r="43" spans="1:4" ht="15" customHeight="1" thickBot="1">
      <c r="A43" s="10">
        <v>13</v>
      </c>
      <c r="B43" s="2" t="s">
        <v>21</v>
      </c>
      <c r="C43" s="41">
        <v>2.4</v>
      </c>
      <c r="D43" s="14">
        <v>2.4</v>
      </c>
    </row>
    <row r="44" spans="1:7" ht="15.75" customHeight="1" thickBot="1">
      <c r="A44" s="10">
        <v>14</v>
      </c>
      <c r="B44" s="40" t="s">
        <v>76</v>
      </c>
      <c r="C44" s="41">
        <v>22.7</v>
      </c>
      <c r="D44" s="14">
        <v>26.3</v>
      </c>
      <c r="E44" s="30"/>
      <c r="G44" s="30"/>
    </row>
    <row r="45" spans="1:4" ht="15" customHeight="1" thickBot="1">
      <c r="A45" s="10">
        <v>15</v>
      </c>
      <c r="B45" s="2" t="s">
        <v>77</v>
      </c>
      <c r="C45" s="41">
        <v>10</v>
      </c>
      <c r="D45" s="14">
        <v>9.8</v>
      </c>
    </row>
    <row r="46" spans="1:4" ht="15" customHeight="1" thickBot="1">
      <c r="A46" s="10">
        <v>16</v>
      </c>
      <c r="B46" s="2" t="s">
        <v>78</v>
      </c>
      <c r="C46" s="41">
        <v>91.6</v>
      </c>
      <c r="D46" s="14">
        <v>88.8</v>
      </c>
    </row>
    <row r="47" spans="1:4" ht="15" customHeight="1" thickBot="1">
      <c r="A47" s="10">
        <v>17</v>
      </c>
      <c r="B47" s="2" t="s">
        <v>44</v>
      </c>
      <c r="C47" s="41">
        <v>0</v>
      </c>
      <c r="D47" s="41">
        <v>126.4</v>
      </c>
    </row>
    <row r="48" spans="1:4" ht="15" customHeight="1" thickBot="1">
      <c r="A48" s="10">
        <v>18</v>
      </c>
      <c r="B48" s="2" t="s">
        <v>79</v>
      </c>
      <c r="C48" s="41">
        <v>45</v>
      </c>
      <c r="D48" s="14">
        <v>43.4</v>
      </c>
    </row>
    <row r="49" spans="1:4" ht="15" customHeight="1" thickBot="1">
      <c r="A49" s="10">
        <v>19</v>
      </c>
      <c r="B49" s="2" t="s">
        <v>80</v>
      </c>
      <c r="C49" s="41">
        <v>45</v>
      </c>
      <c r="D49" s="14">
        <v>45.7</v>
      </c>
    </row>
    <row r="50" spans="1:4" ht="15" customHeight="1" thickBot="1">
      <c r="A50" s="10">
        <v>20</v>
      </c>
      <c r="B50" s="2" t="s">
        <v>23</v>
      </c>
      <c r="C50" s="41">
        <v>20</v>
      </c>
      <c r="D50" s="14">
        <v>20.4</v>
      </c>
    </row>
    <row r="51" spans="1:4" ht="26.25" customHeight="1" thickBot="1">
      <c r="A51" s="10">
        <v>21</v>
      </c>
      <c r="B51" s="5" t="s">
        <v>81</v>
      </c>
      <c r="C51" s="41">
        <v>35.1</v>
      </c>
      <c r="D51" s="14">
        <v>20.8</v>
      </c>
    </row>
    <row r="52" spans="1:4" ht="27.75" customHeight="1" thickBot="1">
      <c r="A52" s="10">
        <v>22</v>
      </c>
      <c r="B52" s="2" t="s">
        <v>82</v>
      </c>
      <c r="C52" s="41">
        <v>109.2</v>
      </c>
      <c r="D52" s="14">
        <v>119.1</v>
      </c>
    </row>
    <row r="53" spans="1:4" ht="16.5" customHeight="1" thickBot="1">
      <c r="A53" s="12"/>
      <c r="B53" s="35" t="s">
        <v>24</v>
      </c>
      <c r="C53" s="33">
        <f>SUM(C30:C52)</f>
        <v>3683.999999999999</v>
      </c>
      <c r="D53" s="33">
        <f>SUM(D30:D52)</f>
        <v>3485.9000000000005</v>
      </c>
    </row>
    <row r="54" spans="1:4" ht="14.25" customHeight="1" thickBot="1">
      <c r="A54" s="13" t="s">
        <v>25</v>
      </c>
      <c r="B54" s="4" t="s">
        <v>12</v>
      </c>
      <c r="C54" s="14"/>
      <c r="D54" s="14"/>
    </row>
    <row r="55" spans="1:4" ht="15.75" customHeight="1" thickBot="1">
      <c r="A55" s="10">
        <v>1</v>
      </c>
      <c r="B55" s="5" t="s">
        <v>54</v>
      </c>
      <c r="C55" s="57">
        <v>286.1</v>
      </c>
      <c r="D55" s="15">
        <v>284.8</v>
      </c>
    </row>
    <row r="56" spans="1:4" ht="15.75" customHeight="1" thickBot="1">
      <c r="A56" s="10">
        <v>2</v>
      </c>
      <c r="B56" s="5" t="s">
        <v>22</v>
      </c>
      <c r="C56" s="57">
        <v>194.8</v>
      </c>
      <c r="D56" s="15">
        <v>188.6</v>
      </c>
    </row>
    <row r="57" spans="1:4" ht="15.75" customHeight="1" thickBot="1">
      <c r="A57" s="10">
        <v>3</v>
      </c>
      <c r="B57" s="28" t="s">
        <v>26</v>
      </c>
      <c r="C57" s="57">
        <v>410</v>
      </c>
      <c r="D57" s="15">
        <f>D58+D59</f>
        <v>430.8</v>
      </c>
    </row>
    <row r="58" spans="1:4" ht="15" customHeight="1" thickBot="1">
      <c r="A58" s="10"/>
      <c r="B58" s="5" t="s">
        <v>55</v>
      </c>
      <c r="C58" s="41">
        <v>240</v>
      </c>
      <c r="D58" s="14">
        <v>245</v>
      </c>
    </row>
    <row r="59" spans="1:4" ht="15.75" customHeight="1" thickBot="1">
      <c r="A59" s="10"/>
      <c r="B59" s="5" t="s">
        <v>27</v>
      </c>
      <c r="C59" s="41">
        <v>170</v>
      </c>
      <c r="D59" s="14">
        <v>185.8</v>
      </c>
    </row>
    <row r="60" spans="1:4" ht="15" customHeight="1" thickBot="1">
      <c r="A60" s="10">
        <v>4</v>
      </c>
      <c r="B60" s="28" t="s">
        <v>28</v>
      </c>
      <c r="C60" s="57">
        <f>C61+C62+C63+C64+C65+C66+C67+C68+C69+C70+C71+C72+C73+C74</f>
        <v>930.5</v>
      </c>
      <c r="D60" s="15">
        <f>D61+D62+D63+D64+D65+D66+D67+D68+D69+D70+D71+D72+D73+D74</f>
        <v>631.2</v>
      </c>
    </row>
    <row r="61" spans="1:9" ht="15" customHeight="1" thickBot="1">
      <c r="A61" s="10"/>
      <c r="B61" s="31" t="s">
        <v>56</v>
      </c>
      <c r="C61" s="41">
        <v>20</v>
      </c>
      <c r="D61" s="14">
        <v>2.5</v>
      </c>
      <c r="I61" s="21"/>
    </row>
    <row r="62" spans="1:9" ht="15" customHeight="1" thickBot="1">
      <c r="A62" s="10"/>
      <c r="B62" s="31" t="s">
        <v>57</v>
      </c>
      <c r="C62" s="18">
        <v>40</v>
      </c>
      <c r="D62" s="17">
        <v>86.8</v>
      </c>
      <c r="I62" s="21"/>
    </row>
    <row r="63" spans="1:9" ht="15" customHeight="1" thickBot="1">
      <c r="A63" s="10"/>
      <c r="B63" s="31" t="s">
        <v>58</v>
      </c>
      <c r="C63" s="18">
        <v>50</v>
      </c>
      <c r="D63" s="17">
        <v>10</v>
      </c>
      <c r="I63" s="21"/>
    </row>
    <row r="64" spans="1:9" ht="15" customHeight="1" thickBot="1">
      <c r="A64" s="10"/>
      <c r="B64" s="31" t="s">
        <v>63</v>
      </c>
      <c r="C64" s="18">
        <v>100</v>
      </c>
      <c r="D64" s="17">
        <v>91</v>
      </c>
      <c r="I64" s="21"/>
    </row>
    <row r="65" spans="1:9" ht="15" customHeight="1" thickBot="1">
      <c r="A65" s="10"/>
      <c r="B65" s="31" t="s">
        <v>59</v>
      </c>
      <c r="C65" s="18">
        <v>45</v>
      </c>
      <c r="D65" s="17">
        <v>89.5</v>
      </c>
      <c r="I65" s="21"/>
    </row>
    <row r="66" spans="1:9" ht="15" customHeight="1" thickBot="1">
      <c r="A66" s="10"/>
      <c r="B66" s="31" t="s">
        <v>60</v>
      </c>
      <c r="C66" s="18">
        <v>14</v>
      </c>
      <c r="D66" s="17">
        <v>14</v>
      </c>
      <c r="I66" s="21"/>
    </row>
    <row r="67" spans="1:9" ht="15" customHeight="1" thickBot="1">
      <c r="A67" s="10"/>
      <c r="B67" s="31" t="s">
        <v>65</v>
      </c>
      <c r="C67" s="18">
        <v>15</v>
      </c>
      <c r="D67" s="17">
        <v>15</v>
      </c>
      <c r="I67" s="21"/>
    </row>
    <row r="68" spans="1:9" ht="15" customHeight="1" thickBot="1">
      <c r="A68" s="10"/>
      <c r="B68" s="31" t="s">
        <v>83</v>
      </c>
      <c r="C68" s="18">
        <v>55</v>
      </c>
      <c r="D68" s="17">
        <v>68.9</v>
      </c>
      <c r="I68" s="21"/>
    </row>
    <row r="69" spans="1:9" ht="15" customHeight="1" thickBot="1">
      <c r="A69" s="10"/>
      <c r="B69" s="31" t="s">
        <v>61</v>
      </c>
      <c r="C69" s="18">
        <v>500</v>
      </c>
      <c r="D69" s="17">
        <v>205.1</v>
      </c>
      <c r="I69" s="21"/>
    </row>
    <row r="70" spans="1:9" ht="15" customHeight="1" thickBot="1">
      <c r="A70" s="10"/>
      <c r="B70" s="31" t="s">
        <v>84</v>
      </c>
      <c r="C70" s="18">
        <v>30</v>
      </c>
      <c r="D70" s="17">
        <v>40.7</v>
      </c>
      <c r="I70" s="21"/>
    </row>
    <row r="71" spans="1:9" ht="15" customHeight="1" thickBot="1">
      <c r="A71" s="10"/>
      <c r="B71" s="31" t="s">
        <v>62</v>
      </c>
      <c r="C71" s="18">
        <v>50</v>
      </c>
      <c r="D71" s="17">
        <v>0</v>
      </c>
      <c r="I71" s="21"/>
    </row>
    <row r="72" spans="1:9" ht="15" customHeight="1" thickBot="1">
      <c r="A72" s="10"/>
      <c r="B72" s="31" t="s">
        <v>64</v>
      </c>
      <c r="C72" s="18">
        <v>5</v>
      </c>
      <c r="D72" s="17">
        <v>2</v>
      </c>
      <c r="I72" s="21"/>
    </row>
    <row r="73" spans="1:9" ht="15" customHeight="1" thickBot="1">
      <c r="A73" s="10"/>
      <c r="B73" s="31" t="s">
        <v>66</v>
      </c>
      <c r="C73" s="18">
        <v>5</v>
      </c>
      <c r="D73" s="17">
        <v>4.8</v>
      </c>
      <c r="I73" s="21"/>
    </row>
    <row r="74" spans="1:9" ht="15" customHeight="1" thickBot="1">
      <c r="A74" s="10"/>
      <c r="B74" s="31" t="s">
        <v>67</v>
      </c>
      <c r="C74" s="18">
        <v>1.5</v>
      </c>
      <c r="D74" s="17">
        <v>0.9</v>
      </c>
      <c r="I74" s="21"/>
    </row>
    <row r="75" spans="1:9" ht="15" customHeight="1" thickBot="1">
      <c r="A75" s="32" t="s">
        <v>69</v>
      </c>
      <c r="B75" s="5" t="s">
        <v>29</v>
      </c>
      <c r="C75" s="58">
        <v>10</v>
      </c>
      <c r="D75" s="19">
        <v>9.8</v>
      </c>
      <c r="G75" s="20"/>
      <c r="I75" s="22"/>
    </row>
    <row r="76" spans="1:4" ht="15" customHeight="1" thickBot="1">
      <c r="A76" s="10">
        <v>6</v>
      </c>
      <c r="B76" s="5" t="s">
        <v>85</v>
      </c>
      <c r="C76" s="58">
        <v>12.8</v>
      </c>
      <c r="D76" s="19">
        <v>147.5</v>
      </c>
    </row>
    <row r="77" spans="1:4" ht="15" customHeight="1" thickBot="1">
      <c r="A77" s="10">
        <v>7</v>
      </c>
      <c r="B77" s="5" t="s">
        <v>90</v>
      </c>
      <c r="C77" s="58"/>
      <c r="D77" s="19">
        <v>35.8</v>
      </c>
    </row>
    <row r="78" spans="1:4" ht="15" customHeight="1" thickBot="1">
      <c r="A78" s="10"/>
      <c r="B78" s="35" t="s">
        <v>30</v>
      </c>
      <c r="C78" s="34">
        <f>C76+C75+C60+C57+C56+C55</f>
        <v>1844.1999999999998</v>
      </c>
      <c r="D78" s="34">
        <f>D76+D75+D60+D57+D56+D55+D77</f>
        <v>1728.4999999999998</v>
      </c>
    </row>
    <row r="79" spans="1:4" ht="16.5" customHeight="1" thickBot="1">
      <c r="A79" s="23"/>
      <c r="B79" s="3" t="s">
        <v>87</v>
      </c>
      <c r="C79" s="16">
        <f>C78+C53</f>
        <v>5528.199999999999</v>
      </c>
      <c r="D79" s="16">
        <f>D78+D53</f>
        <v>5214.400000000001</v>
      </c>
    </row>
    <row r="80" spans="1:4" ht="30.75" customHeight="1">
      <c r="A80" s="42" t="s">
        <v>43</v>
      </c>
      <c r="B80" s="59" t="s">
        <v>86</v>
      </c>
      <c r="C80" s="60"/>
      <c r="D80" s="43">
        <v>462.2</v>
      </c>
    </row>
    <row r="81" spans="1:4" ht="12.75">
      <c r="A81" s="45" t="s">
        <v>88</v>
      </c>
      <c r="B81" s="61" t="s">
        <v>89</v>
      </c>
      <c r="C81" s="46"/>
      <c r="D81" s="48">
        <v>366</v>
      </c>
    </row>
    <row r="82" spans="1:4" ht="15">
      <c r="A82" s="44"/>
      <c r="B82" s="62" t="s">
        <v>94</v>
      </c>
      <c r="C82" s="47"/>
      <c r="D82" s="47">
        <f>D81+D80+D79+D15-D11</f>
        <v>18099.600000000002</v>
      </c>
    </row>
    <row r="89" ht="12.75">
      <c r="B89" s="24"/>
    </row>
  </sheetData>
  <mergeCells count="5">
    <mergeCell ref="A1:D1"/>
    <mergeCell ref="A2:A3"/>
    <mergeCell ref="B2:B3"/>
    <mergeCell ref="A26:A27"/>
    <mergeCell ref="B26:B2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B2" sqref="B2:B3"/>
    </sheetView>
  </sheetViews>
  <sheetFormatPr defaultColWidth="9.140625" defaultRowHeight="12.75"/>
  <cols>
    <col min="1" max="1" width="4.8515625" style="0" customWidth="1"/>
    <col min="2" max="2" width="97.7109375" style="0" customWidth="1"/>
    <col min="3" max="4" width="11.140625" style="0" customWidth="1"/>
  </cols>
  <sheetData>
    <row r="1" spans="1:4" ht="19.5" thickBot="1">
      <c r="A1" s="100" t="s">
        <v>174</v>
      </c>
      <c r="B1" s="101"/>
      <c r="C1" s="101"/>
      <c r="D1" s="101"/>
    </row>
    <row r="2" spans="1:4" ht="14.25" customHeight="1">
      <c r="A2" s="107" t="s">
        <v>0</v>
      </c>
      <c r="B2" s="107" t="s">
        <v>1</v>
      </c>
      <c r="C2" s="26" t="s">
        <v>92</v>
      </c>
      <c r="D2" s="50" t="s">
        <v>35</v>
      </c>
    </row>
    <row r="3" spans="1:4" ht="15" customHeight="1" thickBot="1">
      <c r="A3" s="108"/>
      <c r="B3" s="108"/>
      <c r="C3" s="27" t="s">
        <v>34</v>
      </c>
      <c r="D3" s="51" t="s">
        <v>70</v>
      </c>
    </row>
    <row r="4" spans="1:4" ht="14.25" customHeight="1" thickBot="1">
      <c r="A4" s="65"/>
      <c r="B4" s="66" t="s">
        <v>3</v>
      </c>
      <c r="C4" s="8" t="s">
        <v>2</v>
      </c>
      <c r="D4" s="37" t="s">
        <v>2</v>
      </c>
    </row>
    <row r="5" spans="1:4" ht="15.75" customHeight="1" thickBot="1">
      <c r="A5" s="67" t="s">
        <v>95</v>
      </c>
      <c r="B5" s="68" t="s">
        <v>4</v>
      </c>
      <c r="C5" s="69">
        <v>1681.9</v>
      </c>
      <c r="D5" s="69"/>
    </row>
    <row r="6" spans="1:4" ht="15.75" customHeight="1" thickBot="1">
      <c r="A6" s="67" t="s">
        <v>96</v>
      </c>
      <c r="B6" s="68" t="s">
        <v>5</v>
      </c>
      <c r="C6" s="69">
        <v>1020</v>
      </c>
      <c r="D6" s="69"/>
    </row>
    <row r="7" spans="1:4" ht="15.75" customHeight="1" thickBot="1">
      <c r="A7" s="67" t="s">
        <v>97</v>
      </c>
      <c r="B7" s="68" t="s">
        <v>6</v>
      </c>
      <c r="C7" s="69">
        <v>1388.8</v>
      </c>
      <c r="D7" s="69"/>
    </row>
    <row r="8" spans="1:4" ht="16.5" customHeight="1" thickBot="1">
      <c r="A8" s="67">
        <v>4</v>
      </c>
      <c r="B8" s="68" t="s">
        <v>98</v>
      </c>
      <c r="C8" s="69">
        <v>182.3</v>
      </c>
      <c r="D8" s="69"/>
    </row>
    <row r="9" spans="1:4" ht="15.75" customHeight="1" thickBot="1">
      <c r="A9" s="67">
        <v>5</v>
      </c>
      <c r="B9" s="68" t="s">
        <v>99</v>
      </c>
      <c r="C9" s="69">
        <v>8049</v>
      </c>
      <c r="D9" s="69"/>
    </row>
    <row r="10" spans="1:4" ht="15.75" customHeight="1" thickBot="1">
      <c r="A10" s="67">
        <v>6</v>
      </c>
      <c r="B10" s="68" t="s">
        <v>100</v>
      </c>
      <c r="C10" s="69">
        <v>213.5</v>
      </c>
      <c r="D10" s="69"/>
    </row>
    <row r="11" spans="1:4" ht="15.75" customHeight="1" thickBot="1">
      <c r="A11" s="67"/>
      <c r="B11" s="70" t="s">
        <v>11</v>
      </c>
      <c r="C11" s="71">
        <f>SUM(C5:C10)</f>
        <v>12535.5</v>
      </c>
      <c r="D11" s="71">
        <f>SUM(D5:D10)</f>
        <v>0</v>
      </c>
    </row>
    <row r="12" spans="1:4" ht="12.75" customHeight="1" thickBot="1">
      <c r="A12" s="10"/>
      <c r="B12" s="28" t="s">
        <v>101</v>
      </c>
      <c r="C12" s="11"/>
      <c r="D12" s="11"/>
    </row>
    <row r="13" spans="1:4" ht="15" customHeight="1" thickBot="1">
      <c r="A13" s="72" t="s">
        <v>95</v>
      </c>
      <c r="B13" s="73" t="s">
        <v>102</v>
      </c>
      <c r="C13" s="74">
        <f>C14+C15+C16</f>
        <v>4853.799999999999</v>
      </c>
      <c r="D13" s="74">
        <f>D14+D15+D16</f>
        <v>0</v>
      </c>
    </row>
    <row r="14" spans="1:4" ht="15.75" customHeight="1" thickBot="1">
      <c r="A14" s="72"/>
      <c r="B14" s="68" t="s">
        <v>103</v>
      </c>
      <c r="C14" s="69">
        <v>2269.6</v>
      </c>
      <c r="D14" s="69"/>
    </row>
    <row r="15" spans="1:4" ht="15.75" customHeight="1" thickBot="1">
      <c r="A15" s="72"/>
      <c r="B15" s="68" t="s">
        <v>104</v>
      </c>
      <c r="C15" s="69">
        <v>529.1</v>
      </c>
      <c r="D15" s="69"/>
    </row>
    <row r="16" spans="1:4" ht="15.75" customHeight="1" thickBot="1">
      <c r="A16" s="72"/>
      <c r="B16" s="68" t="s">
        <v>105</v>
      </c>
      <c r="C16" s="69">
        <v>2055.1</v>
      </c>
      <c r="D16" s="69"/>
    </row>
    <row r="17" spans="1:4" ht="15.75" customHeight="1" thickBot="1">
      <c r="A17" s="72">
        <v>2</v>
      </c>
      <c r="B17" s="75" t="s">
        <v>9</v>
      </c>
      <c r="C17" s="76">
        <v>615.4</v>
      </c>
      <c r="D17" s="76"/>
    </row>
    <row r="18" spans="1:4" ht="15.75" customHeight="1" thickBot="1">
      <c r="A18" s="72">
        <v>3</v>
      </c>
      <c r="B18" s="75" t="s">
        <v>7</v>
      </c>
      <c r="C18" s="76">
        <v>441.6</v>
      </c>
      <c r="D18" s="76"/>
    </row>
    <row r="19" spans="1:4" ht="15.75" customHeight="1" thickBot="1">
      <c r="A19" s="72">
        <v>4</v>
      </c>
      <c r="B19" s="75" t="s">
        <v>8</v>
      </c>
      <c r="C19" s="76">
        <v>655.7</v>
      </c>
      <c r="D19" s="76"/>
    </row>
    <row r="20" spans="1:4" ht="15.75" customHeight="1" thickBot="1">
      <c r="A20" s="72">
        <v>5</v>
      </c>
      <c r="B20" s="75" t="s">
        <v>10</v>
      </c>
      <c r="C20" s="76">
        <v>10</v>
      </c>
      <c r="D20" s="76"/>
    </row>
    <row r="21" spans="1:4" ht="15.75" customHeight="1" thickBot="1">
      <c r="A21" s="72">
        <v>6</v>
      </c>
      <c r="B21" s="75" t="s">
        <v>106</v>
      </c>
      <c r="C21" s="76">
        <v>489</v>
      </c>
      <c r="D21" s="76"/>
    </row>
    <row r="22" spans="1:4" ht="15.75" customHeight="1" thickBot="1">
      <c r="A22" s="72">
        <v>7</v>
      </c>
      <c r="B22" s="75" t="s">
        <v>31</v>
      </c>
      <c r="C22" s="76">
        <v>50</v>
      </c>
      <c r="D22" s="76"/>
    </row>
    <row r="23" spans="1:4" ht="15.75" customHeight="1" thickBot="1">
      <c r="A23" s="77">
        <v>8</v>
      </c>
      <c r="B23" s="75" t="s">
        <v>107</v>
      </c>
      <c r="C23" s="76">
        <v>108</v>
      </c>
      <c r="D23" s="76"/>
    </row>
    <row r="24" spans="1:4" ht="16.5" customHeight="1" thickBot="1">
      <c r="A24" s="78"/>
      <c r="B24" s="70" t="s">
        <v>13</v>
      </c>
      <c r="C24" s="79">
        <f>C13+C17+C18+C19+C20+C21+C22+C23</f>
        <v>7223.499999999999</v>
      </c>
      <c r="D24" s="80">
        <f>D13+D17+D18+D19+D20+D21+D22+D23</f>
        <v>0</v>
      </c>
    </row>
    <row r="25" spans="1:4" ht="13.5" customHeight="1" thickBot="1">
      <c r="A25" s="81" t="s">
        <v>108</v>
      </c>
      <c r="B25" s="82"/>
      <c r="C25" s="83"/>
      <c r="D25" s="84"/>
    </row>
    <row r="26" spans="1:4" ht="14.25" customHeight="1" hidden="1">
      <c r="A26" s="104" t="s">
        <v>0</v>
      </c>
      <c r="B26" s="105" t="s">
        <v>1</v>
      </c>
      <c r="C26" s="85" t="s">
        <v>34</v>
      </c>
      <c r="D26" s="84" t="s">
        <v>38</v>
      </c>
    </row>
    <row r="27" spans="1:4" ht="15" customHeight="1" hidden="1" thickBot="1">
      <c r="A27" s="104"/>
      <c r="B27" s="106"/>
      <c r="C27" s="84" t="s">
        <v>2</v>
      </c>
      <c r="D27" s="84" t="s">
        <v>2</v>
      </c>
    </row>
    <row r="28" spans="1:4" ht="15.75" customHeight="1" thickBot="1">
      <c r="A28" s="86"/>
      <c r="B28" s="87" t="s">
        <v>109</v>
      </c>
      <c r="C28" s="88" t="s">
        <v>36</v>
      </c>
      <c r="D28" s="88" t="s">
        <v>37</v>
      </c>
    </row>
    <row r="29" spans="1:4" ht="15" customHeight="1" thickBot="1">
      <c r="A29" s="89" t="s">
        <v>14</v>
      </c>
      <c r="B29" s="90" t="s">
        <v>110</v>
      </c>
      <c r="C29" s="7" t="s">
        <v>34</v>
      </c>
      <c r="D29" s="7" t="s">
        <v>38</v>
      </c>
    </row>
    <row r="30" spans="1:4" ht="15.75" customHeight="1" thickBot="1">
      <c r="A30" s="72" t="s">
        <v>95</v>
      </c>
      <c r="B30" s="68" t="s">
        <v>111</v>
      </c>
      <c r="C30" s="91">
        <v>1966.4</v>
      </c>
      <c r="D30" s="91"/>
    </row>
    <row r="31" spans="1:4" ht="15.75" customHeight="1" thickBot="1">
      <c r="A31" s="72" t="s">
        <v>96</v>
      </c>
      <c r="B31" s="68" t="s">
        <v>112</v>
      </c>
      <c r="C31" s="91">
        <v>255.6</v>
      </c>
      <c r="D31" s="91"/>
    </row>
    <row r="32" spans="1:4" ht="15.75" customHeight="1" thickBot="1">
      <c r="A32" s="72" t="s">
        <v>113</v>
      </c>
      <c r="B32" s="68" t="s">
        <v>114</v>
      </c>
      <c r="C32" s="91">
        <v>448.8</v>
      </c>
      <c r="D32" s="91"/>
    </row>
    <row r="33" spans="1:4" ht="15.75" customHeight="1" thickBot="1">
      <c r="A33" s="72" t="s">
        <v>115</v>
      </c>
      <c r="B33" s="68" t="s">
        <v>175</v>
      </c>
      <c r="C33" s="91">
        <v>441.6</v>
      </c>
      <c r="D33" s="91"/>
    </row>
    <row r="34" spans="1:4" ht="15.75" customHeight="1" thickBot="1">
      <c r="A34" s="72" t="s">
        <v>69</v>
      </c>
      <c r="B34" s="68" t="s">
        <v>116</v>
      </c>
      <c r="C34" s="91">
        <v>597</v>
      </c>
      <c r="D34" s="91"/>
    </row>
    <row r="35" spans="1:4" ht="15.75" customHeight="1" thickBot="1">
      <c r="A35" s="72" t="s">
        <v>117</v>
      </c>
      <c r="B35" s="68" t="s">
        <v>118</v>
      </c>
      <c r="C35" s="91">
        <v>21</v>
      </c>
      <c r="D35" s="91"/>
    </row>
    <row r="36" spans="1:4" ht="15.75" customHeight="1" thickBot="1">
      <c r="A36" s="72" t="s">
        <v>119</v>
      </c>
      <c r="B36" s="68" t="s">
        <v>16</v>
      </c>
      <c r="C36" s="91">
        <v>111.4</v>
      </c>
      <c r="D36" s="91"/>
    </row>
    <row r="37" spans="1:4" ht="15.75" customHeight="1" thickBot="1">
      <c r="A37" s="72" t="s">
        <v>120</v>
      </c>
      <c r="B37" s="68" t="s">
        <v>121</v>
      </c>
      <c r="C37" s="91">
        <v>42.1</v>
      </c>
      <c r="D37" s="91"/>
    </row>
    <row r="38" spans="1:4" ht="15.75" customHeight="1" thickBot="1">
      <c r="A38" s="72" t="s">
        <v>122</v>
      </c>
      <c r="B38" s="68" t="s">
        <v>17</v>
      </c>
      <c r="C38" s="91">
        <v>21</v>
      </c>
      <c r="D38" s="91"/>
    </row>
    <row r="39" spans="1:4" ht="15.75" customHeight="1" thickBot="1">
      <c r="A39" s="72" t="s">
        <v>123</v>
      </c>
      <c r="B39" s="68" t="s">
        <v>124</v>
      </c>
      <c r="C39" s="91">
        <v>42</v>
      </c>
      <c r="D39" s="91"/>
    </row>
    <row r="40" spans="1:4" ht="15.75" customHeight="1" thickBot="1">
      <c r="A40" s="72" t="s">
        <v>125</v>
      </c>
      <c r="B40" s="68" t="s">
        <v>126</v>
      </c>
      <c r="C40" s="91">
        <v>24</v>
      </c>
      <c r="D40" s="91"/>
    </row>
    <row r="41" spans="1:4" ht="15.75" customHeight="1" thickBot="1">
      <c r="A41" s="72" t="s">
        <v>127</v>
      </c>
      <c r="B41" s="68" t="s">
        <v>128</v>
      </c>
      <c r="C41" s="91">
        <v>15.6</v>
      </c>
      <c r="D41" s="91"/>
    </row>
    <row r="42" spans="1:4" ht="15.75" customHeight="1" thickBot="1">
      <c r="A42" s="72" t="s">
        <v>129</v>
      </c>
      <c r="B42" s="68" t="s">
        <v>130</v>
      </c>
      <c r="C42" s="91">
        <v>36</v>
      </c>
      <c r="D42" s="91"/>
    </row>
    <row r="43" spans="1:4" ht="15.75" customHeight="1" thickBot="1">
      <c r="A43" s="72" t="s">
        <v>131</v>
      </c>
      <c r="B43" s="68" t="s">
        <v>132</v>
      </c>
      <c r="C43" s="91">
        <v>10</v>
      </c>
      <c r="D43" s="91"/>
    </row>
    <row r="44" spans="1:4" ht="15.75" customHeight="1" thickBot="1">
      <c r="A44" s="72" t="s">
        <v>133</v>
      </c>
      <c r="B44" s="68" t="s">
        <v>18</v>
      </c>
      <c r="C44" s="91">
        <v>16</v>
      </c>
      <c r="D44" s="91"/>
    </row>
    <row r="45" spans="1:4" ht="15.75" customHeight="1" thickBot="1">
      <c r="A45" s="72" t="s">
        <v>134</v>
      </c>
      <c r="B45" s="68" t="s">
        <v>19</v>
      </c>
      <c r="C45" s="91">
        <v>9.7</v>
      </c>
      <c r="D45" s="91"/>
    </row>
    <row r="46" spans="1:4" ht="15.75" customHeight="1" thickBot="1">
      <c r="A46" s="72" t="s">
        <v>135</v>
      </c>
      <c r="B46" s="68" t="s">
        <v>20</v>
      </c>
      <c r="C46" s="91">
        <v>10</v>
      </c>
      <c r="D46" s="91"/>
    </row>
    <row r="47" spans="1:4" ht="15.75" customHeight="1" thickBot="1">
      <c r="A47" s="72" t="s">
        <v>136</v>
      </c>
      <c r="B47" s="68" t="s">
        <v>21</v>
      </c>
      <c r="C47" s="91">
        <v>3</v>
      </c>
      <c r="D47" s="91"/>
    </row>
    <row r="48" spans="1:4" ht="15.75" customHeight="1" thickBot="1">
      <c r="A48" s="72" t="s">
        <v>137</v>
      </c>
      <c r="B48" s="68" t="s">
        <v>138</v>
      </c>
      <c r="C48" s="91">
        <v>22.7</v>
      </c>
      <c r="D48" s="91"/>
    </row>
    <row r="49" spans="1:4" ht="16.5" customHeight="1" thickBot="1">
      <c r="A49" s="72" t="s">
        <v>139</v>
      </c>
      <c r="B49" s="68" t="s">
        <v>140</v>
      </c>
      <c r="C49" s="91">
        <v>10</v>
      </c>
      <c r="D49" s="91"/>
    </row>
    <row r="50" spans="1:4" ht="15.75" customHeight="1" thickBot="1">
      <c r="A50" s="72" t="s">
        <v>141</v>
      </c>
      <c r="B50" s="68" t="s">
        <v>142</v>
      </c>
      <c r="C50" s="91">
        <v>91.6</v>
      </c>
      <c r="D50" s="91"/>
    </row>
    <row r="51" spans="1:4" ht="15.75" customHeight="1" thickBot="1">
      <c r="A51" s="72" t="s">
        <v>143</v>
      </c>
      <c r="B51" s="68" t="s">
        <v>144</v>
      </c>
      <c r="C51" s="91">
        <v>45</v>
      </c>
      <c r="D51" s="91"/>
    </row>
    <row r="52" spans="1:4" ht="15" customHeight="1" thickBot="1">
      <c r="A52" s="72" t="s">
        <v>145</v>
      </c>
      <c r="B52" s="68" t="s">
        <v>146</v>
      </c>
      <c r="C52" s="91">
        <v>45</v>
      </c>
      <c r="D52" s="91"/>
    </row>
    <row r="53" spans="1:4" ht="15.75" customHeight="1" thickBot="1">
      <c r="A53" s="72" t="s">
        <v>147</v>
      </c>
      <c r="B53" s="68" t="s">
        <v>23</v>
      </c>
      <c r="C53" s="91">
        <v>20</v>
      </c>
      <c r="D53" s="91"/>
    </row>
    <row r="54" spans="1:4" ht="15" customHeight="1" thickBot="1">
      <c r="A54" s="72" t="s">
        <v>148</v>
      </c>
      <c r="B54" s="5" t="s">
        <v>149</v>
      </c>
      <c r="C54" s="91">
        <v>28.2</v>
      </c>
      <c r="D54" s="91"/>
    </row>
    <row r="55" spans="1:4" ht="27.75" customHeight="1" thickBot="1">
      <c r="A55" s="72" t="s">
        <v>150</v>
      </c>
      <c r="B55" s="92" t="s">
        <v>151</v>
      </c>
      <c r="C55" s="91">
        <v>109.2</v>
      </c>
      <c r="D55" s="91"/>
    </row>
    <row r="56" spans="1:4" ht="15" customHeight="1" thickBot="1">
      <c r="A56" s="93"/>
      <c r="B56" s="3" t="s">
        <v>24</v>
      </c>
      <c r="C56" s="94">
        <f>SUM(C30:C55)</f>
        <v>4442.9</v>
      </c>
      <c r="D56" s="94">
        <f>SUM(D30:D55)</f>
        <v>0</v>
      </c>
    </row>
    <row r="57" spans="1:4" ht="12.75" customHeight="1" thickBot="1">
      <c r="A57" s="93"/>
      <c r="B57" s="3"/>
      <c r="C57" s="94"/>
      <c r="D57" s="94"/>
    </row>
    <row r="58" spans="1:6" ht="16.5" customHeight="1" thickBot="1">
      <c r="A58" s="95" t="s">
        <v>25</v>
      </c>
      <c r="B58" s="96" t="s">
        <v>152</v>
      </c>
      <c r="C58" s="91"/>
      <c r="D58" s="91"/>
      <c r="F58" s="97">
        <f>C82-C24</f>
        <v>0</v>
      </c>
    </row>
    <row r="59" spans="1:4" ht="16.5" customHeight="1" thickBot="1">
      <c r="A59" s="72" t="s">
        <v>95</v>
      </c>
      <c r="B59" s="68" t="s">
        <v>153</v>
      </c>
      <c r="C59" s="98">
        <v>194.4</v>
      </c>
      <c r="D59" s="98"/>
    </row>
    <row r="60" spans="1:4" ht="16.5" customHeight="1" thickBot="1">
      <c r="A60" s="72" t="s">
        <v>96</v>
      </c>
      <c r="B60" s="68" t="s">
        <v>154</v>
      </c>
      <c r="C60" s="98">
        <v>25.3</v>
      </c>
      <c r="D60" s="98"/>
    </row>
    <row r="61" spans="1:4" ht="16.5" customHeight="1" thickBot="1">
      <c r="A61" s="72" t="s">
        <v>113</v>
      </c>
      <c r="B61" s="68" t="s">
        <v>155</v>
      </c>
      <c r="C61" s="98">
        <v>44.4</v>
      </c>
      <c r="D61" s="98"/>
    </row>
    <row r="62" spans="1:4" ht="16.5" customHeight="1" thickBot="1">
      <c r="A62" s="72" t="s">
        <v>115</v>
      </c>
      <c r="B62" s="68" t="s">
        <v>22</v>
      </c>
      <c r="C62" s="98">
        <v>193.4</v>
      </c>
      <c r="D62" s="98"/>
    </row>
    <row r="63" spans="1:4" ht="16.5" customHeight="1" thickBot="1">
      <c r="A63" s="72" t="s">
        <v>69</v>
      </c>
      <c r="B63" s="68" t="s">
        <v>26</v>
      </c>
      <c r="C63" s="98">
        <f>C64+C65</f>
        <v>1150</v>
      </c>
      <c r="D63" s="98">
        <f>D64+D65</f>
        <v>0</v>
      </c>
    </row>
    <row r="64" spans="1:4" ht="16.5" customHeight="1" thickBot="1">
      <c r="A64" s="72"/>
      <c r="B64" s="68" t="s">
        <v>156</v>
      </c>
      <c r="C64" s="91">
        <v>270</v>
      </c>
      <c r="D64" s="91"/>
    </row>
    <row r="65" spans="1:4" ht="16.5" customHeight="1" thickBot="1">
      <c r="A65" s="72"/>
      <c r="B65" s="68" t="s">
        <v>157</v>
      </c>
      <c r="C65" s="91">
        <v>880</v>
      </c>
      <c r="D65" s="91"/>
    </row>
    <row r="66" spans="1:4" ht="16.5" customHeight="1" thickBot="1">
      <c r="A66" s="72" t="s">
        <v>117</v>
      </c>
      <c r="B66" s="68" t="s">
        <v>158</v>
      </c>
      <c r="C66" s="98">
        <f>C67+C68+C69+C70+C71+C72+C73+C74+C75+C76+C77</f>
        <v>1123.1000000000001</v>
      </c>
      <c r="D66" s="98">
        <f>D67+D68+D69+D70+D71+D72+D73+D74+D75+D76+D77</f>
        <v>0</v>
      </c>
    </row>
    <row r="67" spans="1:4" ht="16.5" customHeight="1" thickBot="1">
      <c r="A67" s="72"/>
      <c r="B67" s="68" t="s">
        <v>159</v>
      </c>
      <c r="C67" s="91">
        <v>100</v>
      </c>
      <c r="D67" s="91"/>
    </row>
    <row r="68" spans="1:4" ht="16.5" customHeight="1" thickBot="1">
      <c r="A68" s="72"/>
      <c r="B68" s="68" t="s">
        <v>160</v>
      </c>
      <c r="C68" s="91">
        <v>50</v>
      </c>
      <c r="D68" s="91"/>
    </row>
    <row r="69" spans="1:4" ht="16.5" customHeight="1" thickBot="1">
      <c r="A69" s="72"/>
      <c r="B69" s="68" t="s">
        <v>161</v>
      </c>
      <c r="C69" s="91">
        <v>95</v>
      </c>
      <c r="D69" s="91"/>
    </row>
    <row r="70" spans="1:4" ht="16.5" customHeight="1" thickBot="1">
      <c r="A70" s="72"/>
      <c r="B70" s="68" t="s">
        <v>162</v>
      </c>
      <c r="C70" s="91">
        <v>180</v>
      </c>
      <c r="D70" s="91"/>
    </row>
    <row r="71" spans="1:4" ht="16.5" customHeight="1" thickBot="1">
      <c r="A71" s="72"/>
      <c r="B71" s="68" t="s">
        <v>163</v>
      </c>
      <c r="C71" s="91">
        <v>15</v>
      </c>
      <c r="D71" s="91"/>
    </row>
    <row r="72" spans="1:4" ht="16.5" customHeight="1" thickBot="1">
      <c r="A72" s="72"/>
      <c r="B72" s="68" t="s">
        <v>164</v>
      </c>
      <c r="C72" s="91">
        <v>38</v>
      </c>
      <c r="D72" s="91"/>
    </row>
    <row r="73" spans="1:4" ht="16.5" customHeight="1" thickBot="1">
      <c r="A73" s="72"/>
      <c r="B73" s="68" t="s">
        <v>165</v>
      </c>
      <c r="C73" s="91">
        <v>280</v>
      </c>
      <c r="D73" s="91"/>
    </row>
    <row r="74" spans="1:4" ht="16.5" customHeight="1" thickBot="1">
      <c r="A74" s="72"/>
      <c r="B74" s="68" t="s">
        <v>166</v>
      </c>
      <c r="C74" s="91">
        <v>350</v>
      </c>
      <c r="D74" s="91"/>
    </row>
    <row r="75" spans="1:4" ht="16.5" customHeight="1" thickBot="1">
      <c r="A75" s="72"/>
      <c r="B75" s="68" t="s">
        <v>167</v>
      </c>
      <c r="C75" s="91">
        <v>5.4</v>
      </c>
      <c r="D75" s="91"/>
    </row>
    <row r="76" spans="1:4" ht="16.5" customHeight="1" thickBot="1">
      <c r="A76" s="72"/>
      <c r="B76" s="68" t="s">
        <v>168</v>
      </c>
      <c r="C76" s="91">
        <v>9</v>
      </c>
      <c r="D76" s="91"/>
    </row>
    <row r="77" spans="1:4" ht="16.5" customHeight="1" thickBot="1">
      <c r="A77" s="72"/>
      <c r="B77" s="68" t="s">
        <v>169</v>
      </c>
      <c r="C77" s="91">
        <v>0.7</v>
      </c>
      <c r="D77" s="91"/>
    </row>
    <row r="78" spans="1:4" ht="16.5" customHeight="1" thickBot="1">
      <c r="A78" s="72" t="s">
        <v>119</v>
      </c>
      <c r="B78" s="68" t="s">
        <v>170</v>
      </c>
      <c r="C78" s="98">
        <v>10</v>
      </c>
      <c r="D78" s="98"/>
    </row>
    <row r="79" spans="1:4" ht="16.5" customHeight="1" thickBot="1">
      <c r="A79" s="72">
        <v>8</v>
      </c>
      <c r="B79" s="68" t="s">
        <v>171</v>
      </c>
      <c r="C79" s="98">
        <v>40</v>
      </c>
      <c r="D79" s="98"/>
    </row>
    <row r="80" spans="1:4" ht="16.5" customHeight="1" thickBot="1">
      <c r="A80" s="72">
        <v>9</v>
      </c>
      <c r="B80" s="68" t="s">
        <v>172</v>
      </c>
      <c r="C80" s="98">
        <v>12.8</v>
      </c>
      <c r="D80" s="98"/>
    </row>
    <row r="81" spans="1:4" ht="16.5" customHeight="1" thickBot="1">
      <c r="A81" s="72"/>
      <c r="B81" s="70" t="s">
        <v>173</v>
      </c>
      <c r="C81" s="94">
        <f>C59+C60+C61+C62+C63+C66+C78+C79</f>
        <v>2780.6000000000004</v>
      </c>
      <c r="D81" s="94">
        <f>D59+D60+D61+D62+D63+D66+D78+D79</f>
        <v>0</v>
      </c>
    </row>
    <row r="82" spans="1:4" ht="16.5" customHeight="1" thickBot="1">
      <c r="A82" s="72"/>
      <c r="B82" s="3" t="s">
        <v>87</v>
      </c>
      <c r="C82" s="99">
        <f>C81+C56</f>
        <v>7223.5</v>
      </c>
      <c r="D82" s="99">
        <f>D81+D56</f>
        <v>0</v>
      </c>
    </row>
    <row r="83" spans="1:4" ht="15">
      <c r="A83" s="42" t="s">
        <v>43</v>
      </c>
      <c r="B83" s="59" t="s">
        <v>86</v>
      </c>
      <c r="C83" s="60"/>
      <c r="D83" s="43"/>
    </row>
    <row r="84" spans="1:4" ht="12.75">
      <c r="A84" s="45" t="s">
        <v>88</v>
      </c>
      <c r="B84" s="61" t="s">
        <v>89</v>
      </c>
      <c r="C84" s="46"/>
      <c r="D84" s="48"/>
    </row>
    <row r="85" spans="1:4" ht="15">
      <c r="A85" s="44"/>
      <c r="B85" s="62" t="s">
        <v>94</v>
      </c>
      <c r="C85" s="47"/>
      <c r="D85" s="47"/>
    </row>
  </sheetData>
  <mergeCells count="5">
    <mergeCell ref="A1:D1"/>
    <mergeCell ref="A26:A27"/>
    <mergeCell ref="B26:B27"/>
    <mergeCell ref="A2:A3"/>
    <mergeCell ref="B2:B3"/>
  </mergeCells>
  <printOptions/>
  <pageMargins left="0.1968503937007874" right="0.1968503937007874" top="0" bottom="0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Mikel</cp:lastModifiedBy>
  <cp:lastPrinted>2013-03-22T18:18:05Z</cp:lastPrinted>
  <dcterms:created xsi:type="dcterms:W3CDTF">1996-10-08T23:32:33Z</dcterms:created>
  <dcterms:modified xsi:type="dcterms:W3CDTF">2014-04-20T04:46:13Z</dcterms:modified>
  <cp:category/>
  <cp:version/>
  <cp:contentType/>
  <cp:contentStatus/>
</cp:coreProperties>
</file>